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95" windowHeight="122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21" i="1" l="1"/>
  <c r="A20" i="1"/>
  <c r="A19" i="1"/>
  <c r="A18" i="1"/>
  <c r="A15" i="1"/>
  <c r="A14" i="1"/>
  <c r="A13" i="1"/>
</calcChain>
</file>

<file path=xl/sharedStrings.xml><?xml version="1.0" encoding="utf-8"?>
<sst xmlns="http://schemas.openxmlformats.org/spreadsheetml/2006/main" count="8" uniqueCount="8">
  <si>
    <t>Pavlinov 1968</t>
  </si>
  <si>
    <t>Temperature (K)</t>
  </si>
  <si>
    <r>
      <t>D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/sec)</t>
    </r>
  </si>
  <si>
    <t>1/T * 10^4</t>
  </si>
  <si>
    <t>ln (D)</t>
  </si>
  <si>
    <t>Impurity Tracer Diffusion of Fe in Mg</t>
  </si>
  <si>
    <t>Impurity Tracer Diffusion of Ni in Mg</t>
  </si>
  <si>
    <t>Impurity Tracer Diffusion of U in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</si>
</sst>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60443776775464"/>
          <c:y val="9.07308809435875E-2"/>
          <c:w val="0.64293568990662109"/>
          <c:h val="0.81795096987614357"/>
        </c:manualLayout>
      </c:layout>
      <c:scatterChart>
        <c:scatterStyle val="lineMarker"/>
        <c:varyColors val="0"/>
        <c:ser>
          <c:idx val="1"/>
          <c:order val="1"/>
          <c:tx>
            <c:v>Fe in Mg</c:v>
          </c:tx>
          <c:spPr>
            <a:ln w="28575">
              <a:noFill/>
            </a:ln>
          </c:spPr>
          <c:xVal>
            <c:numRef>
              <c:f>[1]Sheet2!$C$214:$C$218</c:f>
              <c:numCache>
                <c:formatCode>General</c:formatCode>
                <c:ptCount val="5"/>
                <c:pt idx="0">
                  <c:v>14.85</c:v>
                </c:pt>
                <c:pt idx="1">
                  <c:v>13.82</c:v>
                </c:pt>
                <c:pt idx="2">
                  <c:v>12.93</c:v>
                </c:pt>
                <c:pt idx="3">
                  <c:v>12.14</c:v>
                </c:pt>
                <c:pt idx="4">
                  <c:v>11.45</c:v>
                </c:pt>
              </c:numCache>
            </c:numRef>
          </c:xVal>
          <c:yVal>
            <c:numRef>
              <c:f>[1]Sheet2!$D$214:$D$218</c:f>
              <c:numCache>
                <c:formatCode>General</c:formatCode>
                <c:ptCount val="5"/>
                <c:pt idx="0">
                  <c:v>-37.229999999999997</c:v>
                </c:pt>
                <c:pt idx="1">
                  <c:v>-36.31</c:v>
                </c:pt>
                <c:pt idx="2">
                  <c:v>-35.229999999999997</c:v>
                </c:pt>
                <c:pt idx="3">
                  <c:v>-34.409999999999997</c:v>
                </c:pt>
                <c:pt idx="4">
                  <c:v>-33.75</c:v>
                </c:pt>
              </c:numCache>
            </c:numRef>
          </c:yVal>
          <c:smooth val="0"/>
        </c:ser>
        <c:ser>
          <c:idx val="2"/>
          <c:order val="2"/>
          <c:tx>
            <c:v>Ni in Mg</c:v>
          </c:tx>
          <c:spPr>
            <a:ln w="28575">
              <a:noFill/>
            </a:ln>
          </c:spPr>
          <c:xVal>
            <c:numRef>
              <c:f>[1]Sheet2!$C$221:$C$226</c:f>
              <c:numCache>
                <c:formatCode>General</c:formatCode>
                <c:ptCount val="6"/>
                <c:pt idx="0">
                  <c:v>14.85</c:v>
                </c:pt>
                <c:pt idx="1">
                  <c:v>13.82</c:v>
                </c:pt>
                <c:pt idx="2">
                  <c:v>12.93</c:v>
                </c:pt>
                <c:pt idx="3">
                  <c:v>12.6</c:v>
                </c:pt>
                <c:pt idx="4">
                  <c:v>12.14</c:v>
                </c:pt>
                <c:pt idx="5">
                  <c:v>11.45</c:v>
                </c:pt>
              </c:numCache>
            </c:numRef>
          </c:xVal>
          <c:yVal>
            <c:numRef>
              <c:f>[1]Sheet2!$D$221:$D$226</c:f>
              <c:numCache>
                <c:formatCode>General</c:formatCode>
                <c:ptCount val="6"/>
                <c:pt idx="0">
                  <c:v>-38.56</c:v>
                </c:pt>
                <c:pt idx="1">
                  <c:v>-37.299999999999997</c:v>
                </c:pt>
                <c:pt idx="2">
                  <c:v>-36.19</c:v>
                </c:pt>
                <c:pt idx="3">
                  <c:v>-35.96</c:v>
                </c:pt>
                <c:pt idx="4">
                  <c:v>-35.340000000000003</c:v>
                </c:pt>
                <c:pt idx="5">
                  <c:v>-25.23</c:v>
                </c:pt>
              </c:numCache>
            </c:numRef>
          </c:yVal>
          <c:smooth val="0"/>
        </c:ser>
        <c:ser>
          <c:idx val="0"/>
          <c:order val="0"/>
          <c:tx>
            <c:v>U in Mg</c:v>
          </c:tx>
          <c:spPr>
            <a:ln w="28575">
              <a:noFill/>
            </a:ln>
          </c:spPr>
          <c:xVal>
            <c:numRef>
              <c:f>[1]Sheet2!$C$229:$C$232</c:f>
              <c:numCache>
                <c:formatCode>General</c:formatCode>
                <c:ptCount val="4"/>
                <c:pt idx="0">
                  <c:v>12.93</c:v>
                </c:pt>
                <c:pt idx="1">
                  <c:v>12.14</c:v>
                </c:pt>
                <c:pt idx="2">
                  <c:v>11.45</c:v>
                </c:pt>
                <c:pt idx="3">
                  <c:v>11.19</c:v>
                </c:pt>
              </c:numCache>
            </c:numRef>
          </c:xVal>
          <c:yVal>
            <c:numRef>
              <c:f>[1]Sheet2!$D$229:$D$232</c:f>
              <c:numCache>
                <c:formatCode>General</c:formatCode>
                <c:ptCount val="4"/>
                <c:pt idx="0">
                  <c:v>-37.549999999999997</c:v>
                </c:pt>
                <c:pt idx="1">
                  <c:v>-36.549999999999997</c:v>
                </c:pt>
                <c:pt idx="2">
                  <c:v>-35.53</c:v>
                </c:pt>
                <c:pt idx="3">
                  <c:v>-35.33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14912"/>
        <c:axId val="133416448"/>
      </c:scatterChart>
      <c:valAx>
        <c:axId val="1334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416448"/>
        <c:crosses val="autoZero"/>
        <c:crossBetween val="midCat"/>
      </c:valAx>
      <c:valAx>
        <c:axId val="13341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414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5</xdr:row>
      <xdr:rowOff>161925</xdr:rowOff>
    </xdr:from>
    <xdr:to>
      <xdr:col>19</xdr:col>
      <xdr:colOff>305360</xdr:colOff>
      <xdr:row>23</xdr:row>
      <xdr:rowOff>94689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0.41578</cdr:x>
      <cdr:y>0.92808</cdr:y>
    </cdr:from>
    <cdr:to>
      <cdr:x>0.5693</cdr:x>
      <cdr:y>0.9863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85147" y="3036794"/>
          <a:ext cx="80682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1/T*10^4</a:t>
          </a:r>
        </a:p>
      </cdr:txBody>
    </cdr:sp>
  </cdr:relSizeAnchor>
  <cdr:relSizeAnchor xmlns:cdr="http://schemas.openxmlformats.org/drawingml/2006/chartDrawing">
    <cdr:from>
      <cdr:x>0.02992</cdr:x>
      <cdr:y>0.38699</cdr:y>
    </cdr:from>
    <cdr:to>
      <cdr:x>0.06617</cdr:x>
      <cdr:y>0.55491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22224" y="1445747"/>
          <a:ext cx="54946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ln(D)</a:t>
          </a:r>
        </a:p>
      </cdr:txBody>
    </cdr:sp>
  </cdr:relSizeAnchor>
  <cdr:relSizeAnchor xmlns:cdr="http://schemas.openxmlformats.org/drawingml/2006/chartDrawing">
    <cdr:from>
      <cdr:x>0.35202</cdr:x>
      <cdr:y>0</cdr:y>
    </cdr:from>
    <cdr:to>
      <cdr:x>0.71876</cdr:x>
      <cdr:y>0.12994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68413" y="0"/>
          <a:ext cx="2050701" cy="441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1"/>
            <a:t>Pavlinov 1968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gnesi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14">
          <cell r="C214">
            <v>14.85</v>
          </cell>
          <cell r="D214">
            <v>-37.229999999999997</v>
          </cell>
        </row>
        <row r="215">
          <cell r="C215">
            <v>13.82</v>
          </cell>
          <cell r="D215">
            <v>-36.31</v>
          </cell>
        </row>
        <row r="216">
          <cell r="C216">
            <v>12.93</v>
          </cell>
          <cell r="D216">
            <v>-35.229999999999997</v>
          </cell>
        </row>
        <row r="217">
          <cell r="C217">
            <v>12.14</v>
          </cell>
          <cell r="D217">
            <v>-34.409999999999997</v>
          </cell>
        </row>
        <row r="218">
          <cell r="C218">
            <v>11.45</v>
          </cell>
          <cell r="D218">
            <v>-33.75</v>
          </cell>
        </row>
        <row r="221">
          <cell r="C221">
            <v>14.85</v>
          </cell>
          <cell r="D221">
            <v>-38.56</v>
          </cell>
        </row>
        <row r="222">
          <cell r="C222">
            <v>13.82</v>
          </cell>
          <cell r="D222">
            <v>-37.299999999999997</v>
          </cell>
        </row>
        <row r="223">
          <cell r="C223">
            <v>12.93</v>
          </cell>
          <cell r="D223">
            <v>-36.19</v>
          </cell>
        </row>
        <row r="224">
          <cell r="C224">
            <v>12.6</v>
          </cell>
          <cell r="D224">
            <v>-35.96</v>
          </cell>
        </row>
        <row r="225">
          <cell r="C225">
            <v>12.14</v>
          </cell>
          <cell r="D225">
            <v>-35.340000000000003</v>
          </cell>
        </row>
        <row r="226">
          <cell r="C226">
            <v>11.45</v>
          </cell>
          <cell r="D226">
            <v>-25.23</v>
          </cell>
        </row>
        <row r="229">
          <cell r="C229">
            <v>12.93</v>
          </cell>
          <cell r="D229">
            <v>-37.549999999999997</v>
          </cell>
        </row>
        <row r="230">
          <cell r="C230">
            <v>12.14</v>
          </cell>
          <cell r="D230">
            <v>-36.549999999999997</v>
          </cell>
        </row>
        <row r="231">
          <cell r="C231">
            <v>11.45</v>
          </cell>
          <cell r="D231">
            <v>-35.53</v>
          </cell>
        </row>
        <row r="232">
          <cell r="C232">
            <v>11.19</v>
          </cell>
          <cell r="D232">
            <v>-35.33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I28" sqref="I28"/>
    </sheetView>
  </sheetViews>
  <sheetFormatPr defaultRowHeight="15" x14ac:dyDescent="0.25"/>
  <cols>
    <col min="1" max="1" width="21.7109375" customWidth="1"/>
    <col min="2" max="2" width="16.5703125" customWidth="1"/>
    <col min="3" max="3" width="18.28515625" customWidth="1"/>
    <col min="4" max="4" width="12.140625" customWidth="1"/>
  </cols>
  <sheetData>
    <row r="1" spans="1:6" x14ac:dyDescent="0.25">
      <c r="A1" t="s">
        <v>0</v>
      </c>
    </row>
    <row r="2" spans="1:6" ht="17.25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6" x14ac:dyDescent="0.25">
      <c r="A3">
        <v>673.15</v>
      </c>
      <c r="B3" s="2">
        <v>6.75E-17</v>
      </c>
      <c r="C3">
        <v>14.85</v>
      </c>
      <c r="D3">
        <v>-37.229999999999997</v>
      </c>
      <c r="F3" t="s">
        <v>5</v>
      </c>
    </row>
    <row r="4" spans="1:6" x14ac:dyDescent="0.25">
      <c r="A4">
        <v>723.15</v>
      </c>
      <c r="B4" s="2">
        <v>1.7E-16</v>
      </c>
      <c r="C4">
        <v>13.82</v>
      </c>
      <c r="D4">
        <v>-36.31</v>
      </c>
    </row>
    <row r="5" spans="1:6" x14ac:dyDescent="0.25">
      <c r="A5">
        <v>773.15</v>
      </c>
      <c r="B5" s="2">
        <v>5.0000000000000004E-16</v>
      </c>
      <c r="C5">
        <v>12.93</v>
      </c>
      <c r="D5">
        <v>-35.229999999999997</v>
      </c>
    </row>
    <row r="6" spans="1:6" x14ac:dyDescent="0.25">
      <c r="A6">
        <v>823.15</v>
      </c>
      <c r="B6" s="2">
        <v>1.13E-15</v>
      </c>
      <c r="C6">
        <v>12.14</v>
      </c>
      <c r="D6">
        <v>-34.409999999999997</v>
      </c>
    </row>
    <row r="7" spans="1:6" x14ac:dyDescent="0.25">
      <c r="A7">
        <v>873.15</v>
      </c>
      <c r="B7" s="2">
        <v>2.1799999999999999E-15</v>
      </c>
      <c r="C7">
        <v>11.45</v>
      </c>
      <c r="D7">
        <v>-33.75</v>
      </c>
    </row>
    <row r="10" spans="1:6" x14ac:dyDescent="0.25">
      <c r="A10">
        <v>673.15</v>
      </c>
      <c r="B10" s="2">
        <v>1.7800000000000001E-17</v>
      </c>
      <c r="C10">
        <v>14.85</v>
      </c>
      <c r="D10">
        <v>-38.56</v>
      </c>
      <c r="F10" t="s">
        <v>6</v>
      </c>
    </row>
    <row r="11" spans="1:6" x14ac:dyDescent="0.25">
      <c r="A11">
        <v>723.15</v>
      </c>
      <c r="B11" s="2">
        <v>6.3000000000000001E-17</v>
      </c>
      <c r="C11">
        <v>13.82</v>
      </c>
      <c r="D11">
        <v>-37.299999999999997</v>
      </c>
    </row>
    <row r="12" spans="1:6" x14ac:dyDescent="0.25">
      <c r="A12">
        <v>773.15</v>
      </c>
      <c r="B12" s="2">
        <v>1.9000000000000001E-16</v>
      </c>
      <c r="C12">
        <v>12.93</v>
      </c>
      <c r="D12">
        <v>-36.19</v>
      </c>
    </row>
    <row r="13" spans="1:6" x14ac:dyDescent="0.25">
      <c r="A13">
        <f>520+273.15</f>
        <v>793.15</v>
      </c>
      <c r="B13" s="2">
        <v>2.4E-16</v>
      </c>
      <c r="C13">
        <v>12.6</v>
      </c>
      <c r="D13">
        <v>-35.96</v>
      </c>
    </row>
    <row r="14" spans="1:6" x14ac:dyDescent="0.25">
      <c r="A14">
        <f>550+273.15</f>
        <v>823.15</v>
      </c>
      <c r="B14" s="2">
        <v>4.4500000000000003E-16</v>
      </c>
      <c r="C14">
        <v>12.14</v>
      </c>
      <c r="D14">
        <v>-35.340000000000003</v>
      </c>
    </row>
    <row r="15" spans="1:6" x14ac:dyDescent="0.25">
      <c r="A15">
        <f>600+273.15</f>
        <v>873.15</v>
      </c>
      <c r="B15" s="2">
        <v>1.1000000000000001E-11</v>
      </c>
      <c r="C15">
        <v>11.45</v>
      </c>
      <c r="D15">
        <v>-25.23</v>
      </c>
    </row>
    <row r="18" spans="1:6" x14ac:dyDescent="0.25">
      <c r="A18">
        <f>500+273.15</f>
        <v>773.15</v>
      </c>
      <c r="B18" s="2">
        <v>4.9000000000000001E-17</v>
      </c>
      <c r="C18">
        <v>12.93</v>
      </c>
      <c r="D18">
        <v>-37.549999999999997</v>
      </c>
      <c r="F18" t="s">
        <v>7</v>
      </c>
    </row>
    <row r="19" spans="1:6" x14ac:dyDescent="0.25">
      <c r="A19">
        <f>550+273.15</f>
        <v>823.15</v>
      </c>
      <c r="B19" s="2">
        <v>1.4799999999999999E-16</v>
      </c>
      <c r="C19">
        <v>12.14</v>
      </c>
      <c r="D19">
        <v>-36.549999999999997</v>
      </c>
    </row>
    <row r="20" spans="1:6" x14ac:dyDescent="0.25">
      <c r="A20">
        <f>600+273.15</f>
        <v>873.15</v>
      </c>
      <c r="B20" s="2">
        <v>3.7E-16</v>
      </c>
      <c r="C20">
        <v>11.45</v>
      </c>
      <c r="D20">
        <v>-35.53</v>
      </c>
    </row>
    <row r="21" spans="1:6" x14ac:dyDescent="0.25">
      <c r="A21">
        <f>620+273.15</f>
        <v>893.15</v>
      </c>
      <c r="B21" s="2">
        <v>4.5000000000000002E-16</v>
      </c>
      <c r="C21">
        <v>11.19</v>
      </c>
      <c r="D21">
        <v>-35.33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2013-07-25T19:57:07Z</dcterms:created>
  <dcterms:modified xsi:type="dcterms:W3CDTF">2013-08-09T15:45:08Z</dcterms:modified>
</cp:coreProperties>
</file>